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C66" i="1" l="1"/>
  <c r="C64" i="1"/>
  <c r="C62" i="1"/>
  <c r="C60" i="1"/>
  <c r="H53" i="1"/>
  <c r="H27" i="1"/>
  <c r="H18" i="1" l="1"/>
  <c r="H30" i="1"/>
  <c r="H17" i="1"/>
  <c r="H14" i="1"/>
  <c r="H34" i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<sst xmlns="http://schemas.openxmlformats.org/spreadsheetml/2006/main" count="65" uniqueCount="43">
  <si>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</si>
  <si>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</si>
  <si>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</si>
  <si>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</si>
  <si>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</si>
  <si>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</si>
  <si>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</si>
  <si>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</si>
  <si>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</si>
  <si>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</si>
  <si>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</si>
  <si>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</si>
  <si>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</si>
  <si>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</si>
  <si>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</si>
  <si>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</si>
  <si>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</si>
  <si>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</si>
  <si>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</si>
  <si>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</si>
  <si>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</si>
  <si>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</si>
  <si>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</si>
  <si>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</si>
  <si>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</si>
  <si>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</si>
  <si>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</si>
  <si>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</si>
  <si>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Dana:03.11.2020.</t>
  </si>
  <si>
    <t>Primljena i neutrošena participacija od 03.11.2020.</t>
  </si>
  <si>
    <t>Dana 03.11.2020.godine Dom zdravlja Požarevac je izvršio plaćanje prema dobavljačima:</t>
  </si>
  <si>
    <t xml:space="preserve">Razvigor </t>
  </si>
  <si>
    <t>117/20</t>
  </si>
  <si>
    <t>UKUPNO MATERIJALNI TROŠKOVI</t>
  </si>
  <si>
    <t>Neo yu-dent</t>
  </si>
  <si>
    <t>OT_0841/20</t>
  </si>
  <si>
    <t>UKUPNO MATERIJALNI TROŠKOVI-ZUBNO</t>
  </si>
  <si>
    <t>Eco Trade</t>
  </si>
  <si>
    <t>A-20327</t>
  </si>
  <si>
    <t>UKUPNO LEKOVI-DIREKTNO PLAĆANJE</t>
  </si>
  <si>
    <t>Medica Linea</t>
  </si>
  <si>
    <t>6672/2020</t>
  </si>
  <si>
    <t>UKUPNO SANDOSTATIN-DIREKTNO PLAĆANJE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</si>
</sst>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/>
    <xf numFmtId="4" fontId="1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50" zoomScaleNormal="100" workbookViewId="0">
      <selection activeCell="E62" sqref="E62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28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44138</v>
      </c>
      <c r="H12" s="23">
        <v>10236514.6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44138</v>
      </c>
      <c r="H13" s="3">
        <f>H14+H28-H35-H47</f>
        <v>9542732.0700000003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44138</v>
      </c>
      <c r="H14" s="4">
        <f>H15+H16+H17+H18+H19+H20+H21+H22+H23+H24+H25+H26+H27</f>
        <v>9433863.1099999994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5206246+877677</f>
        <v>6083923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1457362.01-17987.02+256983.95+142732.99+1066750-202050.29+39664-39664-1121514.19-256644.12-344265.92-11380-16120-2301.63+131848.97+1066750-19564</f>
        <v>2130600.75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4068.9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374310.53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v>730625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29</v>
      </c>
      <c r="C27" s="29"/>
      <c r="D27" s="29"/>
      <c r="E27" s="29"/>
      <c r="F27" s="30"/>
      <c r="G27" s="13"/>
      <c r="H27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+1600-29830+8550+1050+4850+1800-3591+6500+2200+6950+1800+6150+2350-820.56+1850+14300</f>
        <v>110334.93</v>
      </c>
      <c r="I27" s="11"/>
      <c r="J27" s="11"/>
      <c r="K27" s="8"/>
      <c r="L27" s="8"/>
    </row>
    <row r="28" spans="2:13" x14ac:dyDescent="0.25">
      <c r="B28" s="50" t="s">
        <v>24</v>
      </c>
      <c r="C28" s="51"/>
      <c r="D28" s="51"/>
      <c r="E28" s="51"/>
      <c r="F28" s="52"/>
      <c r="G28" s="16">
        <v>44138</v>
      </c>
      <c r="H28" s="4">
        <f>H29+H30+H31+H32+H33+H34</f>
        <v>595248.39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</f>
        <v>465730.39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94666.67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29</v>
      </c>
      <c r="C34" s="29"/>
      <c r="D34" s="29"/>
      <c r="E34" s="29"/>
      <c r="F34" s="30"/>
      <c r="G34" s="2"/>
      <c r="H34" s="10">
        <f>5430+19247+4887+18701+2715-5333.33+9500-42733.34+3258+2987+16193</f>
        <v>34851.33</v>
      </c>
      <c r="I34" s="11"/>
      <c r="J34" s="11"/>
    </row>
    <row r="35" spans="2:12" x14ac:dyDescent="0.25">
      <c r="B35" s="34" t="s">
        <v>16</v>
      </c>
      <c r="C35" s="35"/>
      <c r="D35" s="35"/>
      <c r="E35" s="35"/>
      <c r="F35" s="36"/>
      <c r="G35" s="17">
        <v>44138</v>
      </c>
      <c r="H35" s="5">
        <f>SUM(H36:H46)</f>
        <v>386379.43000000005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4068.9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374310.53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v>8000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34" t="s">
        <v>21</v>
      </c>
      <c r="C47" s="35"/>
      <c r="D47" s="35"/>
      <c r="E47" s="35"/>
      <c r="F47" s="36"/>
      <c r="G47" s="17">
        <v>44138</v>
      </c>
      <c r="H47" s="5">
        <f>SUM(H48:H52)</f>
        <v>100000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100000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37" t="s">
        <v>18</v>
      </c>
      <c r="C53" s="38"/>
      <c r="D53" s="38"/>
      <c r="E53" s="38"/>
      <c r="F53" s="39"/>
      <c r="G53" s="18">
        <v>44138</v>
      </c>
      <c r="H53" s="6">
        <f>39121.4+17310.95+311922.71+1725.46+12551.55+1489.33+19564-0.52-399775.92+689873.57</f>
        <v>693782.53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31" t="s">
        <v>4</v>
      </c>
      <c r="C55" s="32"/>
      <c r="D55" s="32"/>
      <c r="E55" s="32"/>
      <c r="F55" s="33"/>
      <c r="G55" s="2"/>
      <c r="H55" s="7">
        <f>H14+H28-H35-H47+H53-H54</f>
        <v>10236514.6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t="s">
        <v>31</v>
      </c>
      <c r="C59" s="8">
        <v>8000</v>
      </c>
      <c r="D59" t="s">
        <v>32</v>
      </c>
    </row>
    <row r="60" spans="2:12" x14ac:dyDescent="0.25">
      <c r="B60" s="53" t="s">
        <v>33</v>
      </c>
      <c r="C60" s="54">
        <f>SUM(C59)</f>
        <v>8000</v>
      </c>
    </row>
    <row r="61" spans="2:12" x14ac:dyDescent="0.25">
      <c r="B61" t="s">
        <v>34</v>
      </c>
      <c r="C61" s="8">
        <v>100000</v>
      </c>
      <c r="D61" t="s">
        <v>35</v>
      </c>
    </row>
    <row r="62" spans="2:12" x14ac:dyDescent="0.25">
      <c r="B62" s="53" t="s">
        <v>36</v>
      </c>
      <c r="C62" s="54">
        <f>SUM(C61)</f>
        <v>100000</v>
      </c>
    </row>
    <row r="63" spans="2:12" x14ac:dyDescent="0.25">
      <c r="B63" t="s">
        <v>37</v>
      </c>
      <c r="C63" s="8">
        <v>4068.9</v>
      </c>
      <c r="D63" t="s">
        <v>38</v>
      </c>
    </row>
    <row r="64" spans="2:12" x14ac:dyDescent="0.25">
      <c r="B64" s="53" t="s">
        <v>39</v>
      </c>
      <c r="C64" s="54">
        <f>SUM(C63)</f>
        <v>4068.9</v>
      </c>
    </row>
    <row r="65" spans="2:4" x14ac:dyDescent="0.25">
      <c r="B65" t="s">
        <v>40</v>
      </c>
      <c r="C65" s="8">
        <v>374310.53</v>
      </c>
      <c r="D65" t="s">
        <v>41</v>
      </c>
    </row>
    <row r="66" spans="2:4" x14ac:dyDescent="0.25">
      <c r="B66" s="53" t="s">
        <v>42</v>
      </c>
      <c r="C66" s="54">
        <f>SUM(C65)</f>
        <v>374310.53</v>
      </c>
    </row>
    <row r="67" spans="2:4" x14ac:dyDescent="0.25">
      <c r="C67" s="8"/>
    </row>
    <row r="68" spans="2:4" x14ac:dyDescent="0.25">
      <c r="C68" s="8"/>
    </row>
    <row r="69" spans="2:4" x14ac:dyDescent="0.25">
      <c r="C69" s="8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2020-11-04T10:59:58Z</dcterms:modified>
</cp:coreProperties>
</file>